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vandenberg\Desktop\"/>
    </mc:Choice>
  </mc:AlternateContent>
  <xr:revisionPtr revIDLastSave="0" documentId="8_{AA496FF9-9F89-487F-AF39-D3A8E176618F}" xr6:coauthVersionLast="47" xr6:coauthVersionMax="47" xr10:uidLastSave="{00000000-0000-0000-0000-000000000000}"/>
  <bookViews>
    <workbookView xWindow="-110" yWindow="-110" windowWidth="19420" windowHeight="10420" activeTab="1" xr2:uid="{58A9194D-9648-4A5F-B182-96CDED491724}"/>
  </bookViews>
  <sheets>
    <sheet name="Berekening kosten" sheetId="1" r:id="rId1"/>
    <sheet name="omrekeningtabel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2" l="1"/>
  <c r="O5" i="2"/>
  <c r="L14" i="2"/>
  <c r="O14" i="2" s="1"/>
  <c r="L13" i="2"/>
  <c r="O13" i="2" s="1"/>
  <c r="L12" i="2"/>
  <c r="O12" i="2" s="1"/>
  <c r="L11" i="2"/>
  <c r="O11" i="2" s="1"/>
  <c r="L10" i="2"/>
  <c r="O10" i="2" s="1"/>
  <c r="L9" i="2"/>
  <c r="L8" i="2"/>
  <c r="O8" i="2" s="1"/>
  <c r="L7" i="2"/>
  <c r="O7" i="2" s="1"/>
  <c r="L6" i="2"/>
  <c r="L5" i="2"/>
  <c r="F14" i="2"/>
  <c r="F13" i="2"/>
  <c r="F11" i="2"/>
  <c r="F10" i="2"/>
  <c r="F9" i="2"/>
  <c r="D12" i="2"/>
  <c r="F12" i="2"/>
  <c r="F8" i="2"/>
  <c r="F7" i="2"/>
  <c r="F6" i="2"/>
  <c r="F5" i="2"/>
  <c r="D14" i="2"/>
  <c r="D13" i="2"/>
  <c r="D11" i="2"/>
  <c r="D10" i="2"/>
  <c r="D9" i="2"/>
  <c r="D8" i="2"/>
  <c r="D7" i="2"/>
  <c r="D6" i="2"/>
  <c r="D5" i="2"/>
  <c r="J6" i="2"/>
  <c r="J7" i="2"/>
  <c r="J8" i="2"/>
  <c r="J9" i="2"/>
  <c r="J10" i="2"/>
  <c r="J11" i="2"/>
  <c r="J12" i="2"/>
  <c r="J13" i="2"/>
  <c r="J14" i="2"/>
  <c r="H6" i="2"/>
  <c r="H7" i="2"/>
  <c r="H8" i="2"/>
  <c r="H9" i="2"/>
  <c r="H10" i="2"/>
  <c r="H11" i="2"/>
  <c r="H12" i="2"/>
  <c r="H13" i="2"/>
  <c r="H14" i="2"/>
  <c r="J5" i="2"/>
  <c r="H5" i="2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O9" i="2" l="1"/>
  <c r="O15" i="2" s="1"/>
</calcChain>
</file>

<file path=xl/sharedStrings.xml><?xml version="1.0" encoding="utf-8"?>
<sst xmlns="http://schemas.openxmlformats.org/spreadsheetml/2006/main" count="145" uniqueCount="85">
  <si>
    <t>Kosten van de diverse onderdelen #Alertprogramma: 
exclusief reiskosten per trainer / BTW</t>
  </si>
  <si>
    <t>max. sessie/lesdag</t>
  </si>
  <si>
    <t>Kosten</t>
  </si>
  <si>
    <t>minimaal</t>
  </si>
  <si>
    <t>maximaal</t>
  </si>
  <si>
    <t>Variant 1</t>
  </si>
  <si>
    <t>Variant 2</t>
  </si>
  <si>
    <t>Variant 3</t>
  </si>
  <si>
    <t>Variant 4</t>
  </si>
  <si>
    <t>Variant 5</t>
  </si>
  <si>
    <t>Variant 6</t>
  </si>
  <si>
    <t>Variant 7</t>
  </si>
  <si>
    <t>Variant 8</t>
  </si>
  <si>
    <t>Variant 9</t>
  </si>
  <si>
    <t>Vaniant 10</t>
  </si>
  <si>
    <t>Variant 11</t>
  </si>
  <si>
    <t>Variant 12</t>
  </si>
  <si>
    <t>Variant 13</t>
  </si>
  <si>
    <t>variant 14</t>
  </si>
  <si>
    <t>variant 15</t>
  </si>
  <si>
    <t>variant 16</t>
  </si>
  <si>
    <t>1a. leerlingen/ studenten zonder ervaringsdeskundige</t>
  </si>
  <si>
    <t>60-120</t>
  </si>
  <si>
    <t>1b. leerlingen/ studenten met ervaringsdeskundige</t>
  </si>
  <si>
    <t xml:space="preserve"> </t>
  </si>
  <si>
    <t>45-90</t>
  </si>
  <si>
    <t>1c. leerlingen/ studenten zonder ervaringsdeskundige</t>
  </si>
  <si>
    <t>120-600</t>
  </si>
  <si>
    <t>1d. Leerlingen/ studenten met ervaringsdeskundige</t>
  </si>
  <si>
    <t>90-450</t>
  </si>
  <si>
    <t>2a. ouderalert/ docentalert fysiek tot 100 deelnemers zonder ervaringsdeskundige</t>
  </si>
  <si>
    <t>25-100</t>
  </si>
  <si>
    <t>2b. ouderalert/ schoolalert fysiek met ervaringsdeskundige (ongeacht aantal deelnemers)</t>
  </si>
  <si>
    <t>100+</t>
  </si>
  <si>
    <t>25-100+</t>
  </si>
  <si>
    <t>2c. ouderalert/ schoolalert fysiek meer dan 100 deelnemers zonder ervaringsdeskundige</t>
  </si>
  <si>
    <t>2d. ouderalert/ schoolalert online</t>
  </si>
  <si>
    <t>Kosten (excl. Reiskosten/trainer + btw)</t>
  </si>
  <si>
    <t>Variant geschikt voor schooltype (afhankelijk van begripsniveau)</t>
  </si>
  <si>
    <t>Minimale en maximale deelname per lesdag (per variant, afhankelijk van schooltype)</t>
  </si>
  <si>
    <t xml:space="preserve">Berekening varianten financiering Alertprogramma 2024
</t>
  </si>
  <si>
    <t>vmbo kb/bb</t>
  </si>
  <si>
    <t>mavo/ havo/ vwo/ mbo 3+4/ hbo</t>
  </si>
  <si>
    <t xml:space="preserve">faciliteiten + reiskosten worden bij de school in rekening gebracht
</t>
  </si>
  <si>
    <t xml:space="preserve">vaste kosten acquisitie/ afstemming organisatie per school/ gemeente
</t>
  </si>
  <si>
    <t>pm</t>
  </si>
  <si>
    <t>mavo</t>
  </si>
  <si>
    <t>havo</t>
  </si>
  <si>
    <t>vwo</t>
  </si>
  <si>
    <t>mbo 3+4</t>
  </si>
  <si>
    <t>hbo</t>
  </si>
  <si>
    <t>VSO</t>
  </si>
  <si>
    <t>PRO</t>
  </si>
  <si>
    <t>mbo 1+2</t>
  </si>
  <si>
    <t>ISK</t>
  </si>
  <si>
    <t>VASTE KOSTEN</t>
  </si>
  <si>
    <t>TOTAAL</t>
  </si>
  <si>
    <t>ISK, PRO, MBO 1+2, VSO</t>
  </si>
  <si>
    <t>SCHOOLTYPE</t>
  </si>
  <si>
    <t>Kosten trainer per lesdag</t>
  </si>
  <si>
    <t>Kosten trainer avondsessie</t>
  </si>
  <si>
    <t>natura</t>
  </si>
  <si>
    <t>Aantal scholen</t>
  </si>
  <si>
    <t>Variant 1-4</t>
  </si>
  <si>
    <t xml:space="preserve">Variant 4-16 of met erv. desk. </t>
  </si>
  <si>
    <t>Kosten trainers</t>
  </si>
  <si>
    <t>kosten trainers</t>
  </si>
  <si>
    <t>minder dan 100 deelnemers</t>
  </si>
  <si>
    <t>meer dan 100 deelnemers</t>
  </si>
  <si>
    <t>Online</t>
  </si>
  <si>
    <t>Aantal</t>
  </si>
  <si>
    <t>Kosten trainer</t>
  </si>
  <si>
    <t>Kosten trainer(s)</t>
  </si>
  <si>
    <t>Co-financiering:</t>
  </si>
  <si>
    <t>Gemeente 100%</t>
  </si>
  <si>
    <t>50%-50%</t>
  </si>
  <si>
    <t>School 100%</t>
  </si>
  <si>
    <t>trainer</t>
  </si>
  <si>
    <t>trainer/ ervaringsdeskundige</t>
  </si>
  <si>
    <t xml:space="preserve">Kosten inzet trainer(s) leerlingen/ studenten
</t>
  </si>
  <si>
    <t xml:space="preserve">VARIABELE KOSTEN
</t>
  </si>
  <si>
    <t xml:space="preserve">Kosten inzet trainer(s) (avond)sessie
</t>
  </si>
  <si>
    <t>acquisitie/ organisatie/ afstemming met scholen</t>
  </si>
  <si>
    <t>faciliteiten (catering, techniek, ruimte, uitnodigingen)</t>
  </si>
  <si>
    <t>Reiskosten trainer(s) à € 0,23.km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</si>
</sst>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3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49" fontId="2" fillId="0" borderId="2" xfId="0" applyNumberFormat="1" applyFont="1" applyBorder="1"/>
    <xf numFmtId="49" fontId="3" fillId="2" borderId="2" xfId="0" applyNumberFormat="1" applyFont="1" applyFill="1" applyBorder="1" applyAlignment="1">
      <alignment horizontal="left" textRotation="90"/>
    </xf>
    <xf numFmtId="1" fontId="2" fillId="0" borderId="2" xfId="0" applyNumberFormat="1" applyFont="1" applyBorder="1" applyAlignment="1">
      <alignment horizontal="left" vertical="top"/>
    </xf>
    <xf numFmtId="2" fontId="2" fillId="0" borderId="2" xfId="0" applyNumberFormat="1" applyFont="1" applyBorder="1"/>
    <xf numFmtId="49" fontId="3" fillId="3" borderId="2" xfId="0" applyNumberFormat="1" applyFont="1" applyFill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/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vertical="top" textRotation="90"/>
    </xf>
    <xf numFmtId="0" fontId="3" fillId="3" borderId="2" xfId="0" applyFont="1" applyFill="1" applyBorder="1"/>
    <xf numFmtId="0" fontId="2" fillId="0" borderId="3" xfId="0" applyFont="1" applyBorder="1"/>
    <xf numFmtId="0" fontId="2" fillId="5" borderId="0" xfId="0" applyFont="1" applyFill="1"/>
    <xf numFmtId="0" fontId="2" fillId="7" borderId="0" xfId="0" applyFont="1" applyFill="1" applyAlignment="1">
      <alignment horizontal="center" vertical="top" textRotation="90" wrapText="1"/>
    </xf>
    <xf numFmtId="0" fontId="2" fillId="7" borderId="1" xfId="0" applyFont="1" applyFill="1" applyBorder="1" applyAlignment="1">
      <alignment horizontal="center" vertical="top" textRotation="90" wrapText="1"/>
    </xf>
    <xf numFmtId="0" fontId="2" fillId="7" borderId="0" xfId="0" applyFont="1" applyFill="1" applyAlignment="1">
      <alignment horizontal="center" vertical="top" textRotation="90"/>
    </xf>
    <xf numFmtId="0" fontId="2" fillId="5" borderId="1" xfId="0" applyFont="1" applyFill="1" applyBorder="1"/>
    <xf numFmtId="0" fontId="2" fillId="7" borderId="1" xfId="0" applyFont="1" applyFill="1" applyBorder="1" applyAlignment="1">
      <alignment horizontal="center" vertical="top" textRotation="90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4" fillId="7" borderId="0" xfId="0" applyFont="1" applyFill="1"/>
    <xf numFmtId="0" fontId="4" fillId="8" borderId="0" xfId="0" applyFont="1" applyFill="1"/>
    <xf numFmtId="0" fontId="4" fillId="7" borderId="1" xfId="0" applyFont="1" applyFill="1" applyBorder="1"/>
    <xf numFmtId="0" fontId="4" fillId="0" borderId="1" xfId="0" applyFont="1" applyBorder="1"/>
    <xf numFmtId="0" fontId="4" fillId="7" borderId="3" xfId="0" applyFont="1" applyFill="1" applyBorder="1"/>
    <xf numFmtId="0" fontId="4" fillId="9" borderId="0" xfId="0" applyFont="1" applyFill="1"/>
    <xf numFmtId="0" fontId="4" fillId="4" borderId="0" xfId="0" applyFont="1" applyFill="1"/>
    <xf numFmtId="0" fontId="4" fillId="2" borderId="0" xfId="0" applyFont="1" applyFill="1"/>
    <xf numFmtId="0" fontId="4" fillId="10" borderId="0" xfId="0" applyFont="1" applyFill="1"/>
    <xf numFmtId="0" fontId="4" fillId="11" borderId="0" xfId="0" applyFont="1" applyFill="1"/>
    <xf numFmtId="0" fontId="4" fillId="11" borderId="1" xfId="0" applyFont="1" applyFill="1" applyBorder="1"/>
    <xf numFmtId="0" fontId="4" fillId="11" borderId="3" xfId="0" applyFont="1" applyFill="1" applyBorder="1"/>
    <xf numFmtId="0" fontId="5" fillId="12" borderId="0" xfId="0" applyFont="1" applyFill="1"/>
    <xf numFmtId="0" fontId="4" fillId="13" borderId="1" xfId="0" applyFont="1" applyFill="1" applyBorder="1"/>
    <xf numFmtId="0" fontId="4" fillId="4" borderId="1" xfId="0" applyFont="1" applyFill="1" applyBorder="1"/>
    <xf numFmtId="0" fontId="4" fillId="10" borderId="4" xfId="0" applyFont="1" applyFill="1" applyBorder="1"/>
    <xf numFmtId="0" fontId="4" fillId="7" borderId="5" xfId="0" applyFont="1" applyFill="1" applyBorder="1"/>
    <xf numFmtId="0" fontId="4" fillId="7" borderId="6" xfId="0" applyFont="1" applyFill="1" applyBorder="1"/>
    <xf numFmtId="0" fontId="4" fillId="7" borderId="4" xfId="0" applyFont="1" applyFill="1" applyBorder="1"/>
    <xf numFmtId="0" fontId="4" fillId="8" borderId="4" xfId="0" applyFont="1" applyFill="1" applyBorder="1"/>
    <xf numFmtId="0" fontId="4" fillId="0" borderId="4" xfId="0" applyFont="1" applyBorder="1"/>
    <xf numFmtId="0" fontId="5" fillId="2" borderId="4" xfId="0" applyFont="1" applyFill="1" applyBorder="1"/>
    <xf numFmtId="0" fontId="4" fillId="7" borderId="5" xfId="0" applyFont="1" applyFill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5" fillId="12" borderId="4" xfId="0" applyFont="1" applyFill="1" applyBorder="1"/>
    <xf numFmtId="0" fontId="4" fillId="7" borderId="7" xfId="0" applyFont="1" applyFill="1" applyBorder="1" applyAlignment="1">
      <alignment wrapText="1"/>
    </xf>
    <xf numFmtId="0" fontId="4" fillId="7" borderId="2" xfId="0" applyFont="1" applyFill="1" applyBorder="1"/>
    <xf numFmtId="0" fontId="4" fillId="7" borderId="7" xfId="0" applyFont="1" applyFill="1" applyBorder="1"/>
    <xf numFmtId="0" fontId="4" fillId="4" borderId="0" xfId="0" applyFont="1" applyFill="1" applyAlignment="1">
      <alignment wrapText="1"/>
    </xf>
    <xf numFmtId="0" fontId="4" fillId="9" borderId="1" xfId="0" applyFont="1" applyFill="1" applyBorder="1"/>
    <xf numFmtId="0" fontId="5" fillId="14" borderId="0" xfId="0" applyFont="1" applyFill="1"/>
    <xf numFmtId="0" fontId="4" fillId="15" borderId="0" xfId="0" applyFont="1" applyFill="1"/>
    <xf numFmtId="0" fontId="5" fillId="2" borderId="0" xfId="0" applyFont="1" applyFill="1"/>
    <xf numFmtId="0" fontId="4" fillId="10" borderId="1" xfId="0" applyFont="1" applyFill="1" applyBorder="1"/>
    <xf numFmtId="0" fontId="4" fillId="10" borderId="3" xfId="0" applyFont="1" applyFill="1" applyBorder="1"/>
    <xf numFmtId="0" fontId="4" fillId="9" borderId="3" xfId="0" applyFont="1" applyFill="1" applyBorder="1"/>
    <xf numFmtId="0" fontId="4" fillId="4" borderId="3" xfId="0" applyFont="1" applyFill="1" applyBorder="1"/>
    <xf numFmtId="0" fontId="4" fillId="5" borderId="8" xfId="0" applyFont="1" applyFill="1" applyBorder="1"/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13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0" xfId="0" applyFont="1" applyFill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4" fillId="16" borderId="0" xfId="0" applyFont="1" applyFill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4" fillId="16" borderId="3" xfId="0" applyFont="1" applyFill="1" applyBorder="1" applyAlignment="1">
      <alignment horizontal="center" wrapText="1"/>
    </xf>
    <xf numFmtId="0" fontId="4" fillId="17" borderId="3" xfId="0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17D8-7A0C-411A-865C-AB143845A5E6}">
  <dimension ref="A1:U19"/>
  <sheetViews>
    <sheetView workbookViewId="0">
      <selection activeCell="M8" sqref="M8"/>
    </sheetView>
  </sheetViews>
  <sheetFormatPr defaultColWidth="5.90625" defaultRowHeight="13" x14ac:dyDescent="0.3"/>
  <cols>
    <col min="1" max="1" width="60.26953125" style="11" bestFit="1" customWidth="1"/>
    <col min="2" max="2" width="3.08984375" style="17" bestFit="1" customWidth="1"/>
    <col min="3" max="3" width="3.26953125" style="17" bestFit="1" customWidth="1"/>
    <col min="4" max="4" width="3.26953125" style="1" bestFit="1" customWidth="1"/>
    <col min="5" max="5" width="4.1796875" style="11" bestFit="1" customWidth="1"/>
    <col min="6" max="8" width="5.36328125" style="1" bestFit="1" customWidth="1"/>
    <col min="9" max="9" width="6.26953125" style="11" bestFit="1" customWidth="1"/>
    <col min="10" max="10" width="5.36328125" style="1" bestFit="1" customWidth="1"/>
    <col min="11" max="12" width="4.54296875" style="1" bestFit="1" customWidth="1"/>
    <col min="13" max="13" width="6.26953125" style="11" bestFit="1" customWidth="1"/>
    <col min="14" max="14" width="6.1796875" style="1" bestFit="1" customWidth="1"/>
    <col min="15" max="15" width="6.26953125" style="1" bestFit="1" customWidth="1"/>
    <col min="16" max="16" width="6.1796875" style="1" bestFit="1" customWidth="1"/>
    <col min="17" max="17" width="6.26953125" style="1" bestFit="1" customWidth="1"/>
    <col min="18" max="18" width="5.36328125" style="1" bestFit="1" customWidth="1"/>
    <col min="19" max="19" width="6.26953125" style="1" bestFit="1" customWidth="1"/>
    <col min="20" max="20" width="5.36328125" style="1" bestFit="1" customWidth="1"/>
    <col min="21" max="21" width="6.26953125" style="1" bestFit="1" customWidth="1"/>
    <col min="22" max="16384" width="5.90625" style="1"/>
  </cols>
  <sheetData>
    <row r="1" spans="1:21" ht="28" customHeight="1" x14ac:dyDescent="0.3">
      <c r="A1" s="74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x14ac:dyDescent="0.3">
      <c r="A2" s="79" t="s">
        <v>38</v>
      </c>
      <c r="B2" s="12"/>
      <c r="D2" s="6"/>
      <c r="E2" s="21"/>
      <c r="F2" s="76" t="s">
        <v>57</v>
      </c>
      <c r="G2" s="77"/>
      <c r="H2" s="77"/>
      <c r="I2" s="78"/>
    </row>
    <row r="3" spans="1:21" x14ac:dyDescent="0.3">
      <c r="A3" s="79"/>
      <c r="B3" s="12"/>
      <c r="D3" s="6"/>
      <c r="E3" s="21"/>
      <c r="J3" s="76" t="s">
        <v>41</v>
      </c>
      <c r="K3" s="77"/>
      <c r="L3" s="77"/>
      <c r="M3" s="78"/>
    </row>
    <row r="4" spans="1:21" x14ac:dyDescent="0.3">
      <c r="A4" s="79"/>
      <c r="B4" s="12"/>
      <c r="D4" s="6"/>
      <c r="E4" s="21"/>
      <c r="N4" s="76" t="s">
        <v>42</v>
      </c>
      <c r="O4" s="77"/>
      <c r="P4" s="77"/>
      <c r="Q4" s="77"/>
      <c r="R4" s="77"/>
      <c r="S4" s="77"/>
      <c r="T4" s="77"/>
      <c r="U4" s="77"/>
    </row>
    <row r="5" spans="1:21" x14ac:dyDescent="0.3">
      <c r="A5" s="7"/>
      <c r="B5" s="12"/>
      <c r="C5" s="24"/>
      <c r="D5" s="25"/>
      <c r="E5" s="25"/>
      <c r="F5" s="25" t="s">
        <v>39</v>
      </c>
      <c r="G5" s="25"/>
      <c r="H5" s="25"/>
      <c r="I5" s="29"/>
      <c r="J5" s="25"/>
      <c r="K5" s="25"/>
      <c r="L5" s="25"/>
      <c r="M5" s="29"/>
      <c r="N5" s="25"/>
      <c r="O5" s="25"/>
      <c r="P5" s="25"/>
      <c r="Q5" s="25"/>
      <c r="R5" s="25"/>
      <c r="S5" s="25"/>
      <c r="T5" s="25"/>
      <c r="U5" s="25"/>
    </row>
    <row r="6" spans="1:21" ht="75" x14ac:dyDescent="0.3">
      <c r="A6" s="8" t="s">
        <v>0</v>
      </c>
      <c r="B6" s="13" t="s">
        <v>1</v>
      </c>
      <c r="C6" s="22" t="s">
        <v>2</v>
      </c>
      <c r="D6" s="26" t="s">
        <v>3</v>
      </c>
      <c r="E6" s="27" t="s">
        <v>4</v>
      </c>
      <c r="F6" s="28" t="s">
        <v>5</v>
      </c>
      <c r="G6" s="28" t="s">
        <v>6</v>
      </c>
      <c r="H6" s="28" t="s">
        <v>7</v>
      </c>
      <c r="I6" s="30" t="s">
        <v>8</v>
      </c>
      <c r="J6" s="28" t="s">
        <v>9</v>
      </c>
      <c r="K6" s="28" t="s">
        <v>10</v>
      </c>
      <c r="L6" s="28" t="s">
        <v>11</v>
      </c>
      <c r="M6" s="30" t="s">
        <v>12</v>
      </c>
      <c r="N6" s="28" t="s">
        <v>13</v>
      </c>
      <c r="O6" s="28" t="s">
        <v>14</v>
      </c>
      <c r="P6" s="28" t="s">
        <v>15</v>
      </c>
      <c r="Q6" s="28" t="s">
        <v>16</v>
      </c>
      <c r="R6" s="28" t="s">
        <v>17</v>
      </c>
      <c r="S6" s="28" t="s">
        <v>18</v>
      </c>
      <c r="T6" s="28" t="s">
        <v>19</v>
      </c>
      <c r="U6" s="28" t="s">
        <v>20</v>
      </c>
    </row>
    <row r="7" spans="1:21" x14ac:dyDescent="0.3">
      <c r="A7" s="7" t="s">
        <v>21</v>
      </c>
      <c r="B7" s="14">
        <v>4</v>
      </c>
      <c r="C7" s="17">
        <v>350</v>
      </c>
      <c r="D7" s="2">
        <v>15</v>
      </c>
      <c r="E7" s="18">
        <v>30</v>
      </c>
      <c r="F7" s="3" t="s">
        <v>22</v>
      </c>
      <c r="G7" s="3" t="s">
        <v>22</v>
      </c>
      <c r="H7" s="3" t="s">
        <v>22</v>
      </c>
      <c r="I7" s="31" t="s">
        <v>22</v>
      </c>
      <c r="J7" s="3"/>
      <c r="K7" s="3"/>
      <c r="L7" s="3"/>
      <c r="M7" s="31"/>
      <c r="N7" s="3"/>
      <c r="O7" s="3"/>
      <c r="P7" s="3"/>
      <c r="Q7" s="3"/>
    </row>
    <row r="8" spans="1:21" x14ac:dyDescent="0.3">
      <c r="A8" s="7" t="s">
        <v>23</v>
      </c>
      <c r="B8" s="14">
        <v>3</v>
      </c>
      <c r="C8" s="17">
        <v>700</v>
      </c>
      <c r="D8" s="2">
        <v>15</v>
      </c>
      <c r="E8" s="18">
        <v>30</v>
      </c>
      <c r="F8" s="3" t="s">
        <v>24</v>
      </c>
      <c r="G8" s="3"/>
      <c r="H8" s="3"/>
      <c r="I8" s="31"/>
      <c r="J8" s="3" t="s">
        <v>25</v>
      </c>
      <c r="K8" s="3" t="s">
        <v>25</v>
      </c>
      <c r="L8" s="3" t="s">
        <v>25</v>
      </c>
      <c r="M8" s="31" t="s">
        <v>25</v>
      </c>
      <c r="N8" s="3"/>
      <c r="O8" s="3"/>
      <c r="P8" s="3"/>
      <c r="Q8" s="3"/>
    </row>
    <row r="9" spans="1:21" x14ac:dyDescent="0.3">
      <c r="A9" s="7" t="s">
        <v>26</v>
      </c>
      <c r="B9" s="14">
        <v>4</v>
      </c>
      <c r="C9" s="17">
        <v>700</v>
      </c>
      <c r="D9" s="2">
        <v>30</v>
      </c>
      <c r="E9" s="18">
        <v>150</v>
      </c>
      <c r="F9" s="3"/>
      <c r="G9" s="3"/>
      <c r="H9" s="3"/>
      <c r="I9" s="31"/>
      <c r="J9" s="3"/>
      <c r="K9" s="3"/>
      <c r="L9" s="3"/>
      <c r="M9" s="31"/>
      <c r="N9" s="3" t="s">
        <v>27</v>
      </c>
      <c r="O9" s="3" t="s">
        <v>27</v>
      </c>
      <c r="P9" s="3" t="s">
        <v>27</v>
      </c>
      <c r="Q9" s="3" t="s">
        <v>27</v>
      </c>
    </row>
    <row r="10" spans="1:21" x14ac:dyDescent="0.3">
      <c r="A10" s="7" t="s">
        <v>28</v>
      </c>
      <c r="B10" s="14">
        <v>3</v>
      </c>
      <c r="C10" s="17">
        <v>700</v>
      </c>
      <c r="D10" s="2">
        <v>30</v>
      </c>
      <c r="E10" s="18">
        <v>150</v>
      </c>
      <c r="F10" s="3"/>
      <c r="G10" s="3"/>
      <c r="H10" s="3"/>
      <c r="I10" s="31"/>
      <c r="J10" s="3"/>
      <c r="K10" s="3"/>
      <c r="L10" s="3"/>
      <c r="M10" s="31"/>
      <c r="N10" s="3"/>
      <c r="O10" s="3"/>
      <c r="P10" s="3"/>
      <c r="Q10" s="3"/>
      <c r="R10" s="1" t="s">
        <v>29</v>
      </c>
      <c r="S10" s="1" t="s">
        <v>29</v>
      </c>
      <c r="T10" s="1" t="s">
        <v>29</v>
      </c>
      <c r="U10" s="1" t="s">
        <v>29</v>
      </c>
    </row>
    <row r="11" spans="1:21" x14ac:dyDescent="0.3">
      <c r="A11" s="7" t="s">
        <v>30</v>
      </c>
      <c r="B11" s="14">
        <v>1</v>
      </c>
      <c r="C11" s="17">
        <v>250</v>
      </c>
      <c r="D11" s="2">
        <v>40</v>
      </c>
      <c r="E11" s="18">
        <v>100</v>
      </c>
      <c r="F11" s="3" t="s">
        <v>31</v>
      </c>
      <c r="G11" s="3"/>
      <c r="H11" s="3"/>
      <c r="I11" s="31"/>
      <c r="J11" s="3" t="s">
        <v>31</v>
      </c>
      <c r="K11" s="3"/>
      <c r="L11" s="3"/>
      <c r="M11" s="31"/>
      <c r="N11" s="3" t="s">
        <v>31</v>
      </c>
      <c r="O11" s="3"/>
      <c r="P11" s="3"/>
      <c r="Q11" s="3"/>
      <c r="R11" s="1" t="s">
        <v>31</v>
      </c>
    </row>
    <row r="12" spans="1:21" x14ac:dyDescent="0.3">
      <c r="A12" s="7" t="s">
        <v>32</v>
      </c>
      <c r="B12" s="14">
        <v>1</v>
      </c>
      <c r="C12" s="17">
        <v>500</v>
      </c>
      <c r="D12" s="2">
        <v>101</v>
      </c>
      <c r="E12" s="18" t="s">
        <v>33</v>
      </c>
      <c r="F12" s="3"/>
      <c r="G12" s="3" t="s">
        <v>33</v>
      </c>
      <c r="H12" s="3"/>
      <c r="I12" s="31"/>
      <c r="J12" s="3"/>
      <c r="K12" s="3" t="s">
        <v>33</v>
      </c>
      <c r="L12" s="3"/>
      <c r="M12" s="31"/>
      <c r="N12" s="3"/>
      <c r="O12" s="3" t="s">
        <v>34</v>
      </c>
      <c r="P12" s="3"/>
      <c r="Q12" s="3"/>
      <c r="S12" s="1" t="s">
        <v>34</v>
      </c>
    </row>
    <row r="13" spans="1:21" x14ac:dyDescent="0.3">
      <c r="A13" s="7" t="s">
        <v>35</v>
      </c>
      <c r="B13" s="14">
        <v>1</v>
      </c>
      <c r="C13" s="17">
        <v>500</v>
      </c>
      <c r="D13" s="2">
        <v>101</v>
      </c>
      <c r="E13" s="18" t="s">
        <v>33</v>
      </c>
      <c r="F13" s="3"/>
      <c r="G13" s="3"/>
      <c r="H13" s="3" t="s">
        <v>33</v>
      </c>
      <c r="I13" s="31"/>
      <c r="J13" s="3"/>
      <c r="K13" s="3"/>
      <c r="L13" s="3" t="s">
        <v>33</v>
      </c>
      <c r="M13" s="31"/>
      <c r="N13" s="3"/>
      <c r="O13" s="3"/>
      <c r="P13" s="3" t="s">
        <v>33</v>
      </c>
      <c r="Q13" s="3"/>
      <c r="T13" s="1" t="s">
        <v>33</v>
      </c>
    </row>
    <row r="14" spans="1:21" x14ac:dyDescent="0.3">
      <c r="A14" s="7" t="s">
        <v>36</v>
      </c>
      <c r="B14" s="14">
        <v>1</v>
      </c>
      <c r="C14" s="17">
        <v>150</v>
      </c>
      <c r="D14" s="2">
        <v>25</v>
      </c>
      <c r="E14" s="18" t="s">
        <v>33</v>
      </c>
      <c r="F14" s="3"/>
      <c r="G14" s="3"/>
      <c r="H14" s="3"/>
      <c r="I14" s="31" t="s">
        <v>34</v>
      </c>
      <c r="J14" s="3"/>
      <c r="K14" s="3"/>
      <c r="L14" s="3"/>
      <c r="M14" s="31" t="s">
        <v>34</v>
      </c>
      <c r="N14" s="3"/>
      <c r="O14" s="3"/>
      <c r="P14" s="3"/>
      <c r="Q14" s="3" t="s">
        <v>34</v>
      </c>
      <c r="U14" s="1" t="s">
        <v>34</v>
      </c>
    </row>
    <row r="15" spans="1:21" x14ac:dyDescent="0.3">
      <c r="A15" s="7"/>
      <c r="B15" s="14"/>
      <c r="D15" s="2"/>
      <c r="E15" s="18"/>
      <c r="F15" s="3"/>
      <c r="G15" s="3"/>
      <c r="H15" s="3"/>
      <c r="I15" s="31"/>
      <c r="J15" s="3"/>
      <c r="K15" s="3"/>
      <c r="L15" s="3"/>
      <c r="M15" s="31"/>
      <c r="N15" s="3"/>
      <c r="O15" s="3"/>
      <c r="P15" s="3"/>
      <c r="Q15" s="3"/>
    </row>
    <row r="16" spans="1:21" ht="26" x14ac:dyDescent="0.3">
      <c r="A16" s="10" t="s">
        <v>44</v>
      </c>
      <c r="B16" s="15"/>
      <c r="C16" s="17">
        <v>300</v>
      </c>
      <c r="D16" s="2"/>
      <c r="E16" s="18"/>
      <c r="F16" s="3"/>
      <c r="G16" s="3"/>
      <c r="H16" s="3"/>
      <c r="I16" s="31"/>
      <c r="J16" s="3"/>
      <c r="K16" s="3"/>
      <c r="L16" s="3"/>
      <c r="M16" s="31"/>
      <c r="N16" s="3"/>
      <c r="O16" s="3"/>
      <c r="P16" s="3"/>
      <c r="Q16" s="3"/>
    </row>
    <row r="17" spans="1:21" ht="26" x14ac:dyDescent="0.3">
      <c r="A17" s="10" t="s">
        <v>43</v>
      </c>
      <c r="B17" s="12"/>
      <c r="C17" s="17" t="s">
        <v>45</v>
      </c>
      <c r="D17" s="4"/>
      <c r="E17" s="19"/>
      <c r="F17" s="3"/>
      <c r="G17" s="3"/>
      <c r="H17" s="3"/>
      <c r="I17" s="31"/>
      <c r="J17" s="3"/>
      <c r="K17" s="3"/>
      <c r="L17" s="3"/>
      <c r="M17" s="31"/>
      <c r="N17" s="3"/>
      <c r="O17" s="3"/>
      <c r="P17" s="3"/>
      <c r="Q17" s="3"/>
    </row>
    <row r="18" spans="1:21" x14ac:dyDescent="0.3">
      <c r="A18" s="9" t="s">
        <v>37</v>
      </c>
      <c r="B18" s="16"/>
      <c r="C18" s="23"/>
      <c r="D18" s="5"/>
      <c r="E18" s="20"/>
      <c r="F18" s="5">
        <f>SUM(C7+C11+C16)</f>
        <v>900</v>
      </c>
      <c r="G18" s="5">
        <f>SUM(C7+C12+C16)</f>
        <v>1150</v>
      </c>
      <c r="H18" s="5">
        <f>SUM(C7+C13+C16)</f>
        <v>1150</v>
      </c>
      <c r="I18" s="20">
        <f>SUM(C7+C14+C16)</f>
        <v>800</v>
      </c>
      <c r="J18" s="5">
        <f>SUM(C8+C11+C16)</f>
        <v>1250</v>
      </c>
      <c r="K18" s="5">
        <f>SUM(C8+C12+C16)</f>
        <v>1500</v>
      </c>
      <c r="L18" s="5">
        <f>SUM(C8+C13+C16)</f>
        <v>1500</v>
      </c>
      <c r="M18" s="20">
        <f>SUM(C8+C14+C16)</f>
        <v>1150</v>
      </c>
      <c r="N18" s="5">
        <f>SUM(C9+C11+C16)</f>
        <v>1250</v>
      </c>
      <c r="O18" s="5">
        <f>SUM(C9+C12+C16)</f>
        <v>1500</v>
      </c>
      <c r="P18" s="5">
        <f>SUM(C9+C13+C16)</f>
        <v>1500</v>
      </c>
      <c r="Q18" s="5">
        <f>SUM(C9+C14+C16)</f>
        <v>1150</v>
      </c>
      <c r="R18" s="5">
        <f>SUM(C10+C11+C16)</f>
        <v>1250</v>
      </c>
      <c r="S18" s="5">
        <f>SUM(C10+C12+C16)</f>
        <v>1500</v>
      </c>
      <c r="T18" s="5">
        <f>SUM(C10+C13+C16)</f>
        <v>1500</v>
      </c>
      <c r="U18" s="5">
        <f>SUM(C10+C14+C16)</f>
        <v>1150</v>
      </c>
    </row>
    <row r="19" spans="1:21" x14ac:dyDescent="0.3">
      <c r="B19" s="12"/>
      <c r="D19" s="6"/>
      <c r="E19" s="21"/>
    </row>
  </sheetData>
  <mergeCells count="5">
    <mergeCell ref="A1:U1"/>
    <mergeCell ref="F2:I2"/>
    <mergeCell ref="J3:M3"/>
    <mergeCell ref="N4:U4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F6A5-D798-4E8A-98C0-C621556314B2}">
  <dimension ref="A1:O23"/>
  <sheetViews>
    <sheetView tabSelected="1" workbookViewId="0">
      <selection activeCell="B7" sqref="B7"/>
    </sheetView>
  </sheetViews>
  <sheetFormatPr defaultColWidth="13.36328125" defaultRowHeight="33" customHeight="1" x14ac:dyDescent="0.3"/>
  <cols>
    <col min="1" max="1" width="13.36328125" style="32"/>
    <col min="2" max="2" width="13.36328125" style="36"/>
    <col min="3" max="4" width="13.36328125" style="32"/>
    <col min="5" max="6" width="13.36328125" style="36"/>
    <col min="7" max="8" width="13.36328125" style="32"/>
    <col min="9" max="9" width="13.36328125" style="36"/>
    <col min="10" max="11" width="13.36328125" style="32"/>
    <col min="12" max="12" width="13.36328125" style="36"/>
    <col min="13" max="16384" width="13.36328125" style="32"/>
  </cols>
  <sheetData>
    <row r="1" spans="1:15" ht="33" customHeight="1" x14ac:dyDescent="0.3">
      <c r="A1" s="40"/>
      <c r="B1" s="73" t="s">
        <v>55</v>
      </c>
      <c r="C1" s="101" t="s">
        <v>80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45" t="s">
        <v>56</v>
      </c>
    </row>
    <row r="2" spans="1:15" ht="33" customHeight="1" x14ac:dyDescent="0.3">
      <c r="A2" s="40"/>
      <c r="B2" s="46"/>
      <c r="C2" s="70"/>
      <c r="D2" s="87" t="s">
        <v>79</v>
      </c>
      <c r="E2" s="88"/>
      <c r="F2" s="89"/>
      <c r="G2" s="93" t="s">
        <v>81</v>
      </c>
      <c r="H2" s="88"/>
      <c r="I2" s="88"/>
      <c r="J2" s="88"/>
      <c r="K2" s="71"/>
      <c r="L2" s="72"/>
      <c r="M2" s="71"/>
      <c r="N2" s="71"/>
      <c r="O2" s="45"/>
    </row>
    <row r="3" spans="1:15" ht="23" customHeight="1" x14ac:dyDescent="0.3">
      <c r="A3" s="40"/>
      <c r="B3" s="80" t="s">
        <v>82</v>
      </c>
      <c r="C3" s="90" t="s">
        <v>63</v>
      </c>
      <c r="D3" s="91"/>
      <c r="E3" s="92" t="s">
        <v>64</v>
      </c>
      <c r="F3" s="91"/>
      <c r="G3" s="90" t="s">
        <v>67</v>
      </c>
      <c r="H3" s="91"/>
      <c r="I3" s="90" t="s">
        <v>68</v>
      </c>
      <c r="J3" s="91"/>
      <c r="K3" s="92" t="s">
        <v>69</v>
      </c>
      <c r="L3" s="91"/>
      <c r="M3" s="84" t="s">
        <v>84</v>
      </c>
      <c r="N3" s="82" t="s">
        <v>83</v>
      </c>
      <c r="O3" s="45"/>
    </row>
    <row r="4" spans="1:15" s="53" customFormat="1" ht="42" customHeight="1" thickBot="1" x14ac:dyDescent="0.35">
      <c r="A4" s="54" t="s">
        <v>58</v>
      </c>
      <c r="B4" s="81"/>
      <c r="C4" s="50" t="s">
        <v>62</v>
      </c>
      <c r="D4" s="55" t="s">
        <v>66</v>
      </c>
      <c r="E4" s="56" t="s">
        <v>62</v>
      </c>
      <c r="F4" s="55" t="s">
        <v>65</v>
      </c>
      <c r="G4" s="56" t="s">
        <v>70</v>
      </c>
      <c r="H4" s="58" t="s">
        <v>71</v>
      </c>
      <c r="I4" s="56" t="s">
        <v>70</v>
      </c>
      <c r="J4" s="55" t="s">
        <v>72</v>
      </c>
      <c r="K4" s="55" t="s">
        <v>70</v>
      </c>
      <c r="L4" s="55" t="s">
        <v>71</v>
      </c>
      <c r="M4" s="85"/>
      <c r="N4" s="83"/>
      <c r="O4" s="57"/>
    </row>
    <row r="5" spans="1:15" ht="33" customHeight="1" x14ac:dyDescent="0.3">
      <c r="A5" s="41" t="s">
        <v>54</v>
      </c>
      <c r="B5" s="35">
        <v>300</v>
      </c>
      <c r="C5" s="37">
        <v>0</v>
      </c>
      <c r="D5" s="35">
        <f>C5*D19</f>
        <v>0</v>
      </c>
      <c r="E5" s="33">
        <v>0</v>
      </c>
      <c r="F5" s="35">
        <f>E5*(D19+D20)</f>
        <v>0</v>
      </c>
      <c r="G5" s="33">
        <v>0</v>
      </c>
      <c r="H5" s="59">
        <f>G5*250</f>
        <v>0</v>
      </c>
      <c r="I5" s="33">
        <v>0</v>
      </c>
      <c r="J5" s="35">
        <f>I5*500</f>
        <v>0</v>
      </c>
      <c r="K5" s="35">
        <v>0</v>
      </c>
      <c r="L5" s="35">
        <f t="shared" ref="L5:L14" si="0">K5*150</f>
        <v>0</v>
      </c>
      <c r="M5" s="33" t="s">
        <v>45</v>
      </c>
      <c r="N5" s="33" t="s">
        <v>61</v>
      </c>
      <c r="O5" s="34">
        <f>D5+H5+J5+B5+L5</f>
        <v>300</v>
      </c>
    </row>
    <row r="6" spans="1:15" ht="33" customHeight="1" x14ac:dyDescent="0.3">
      <c r="A6" s="41" t="s">
        <v>51</v>
      </c>
      <c r="B6" s="35">
        <v>300</v>
      </c>
      <c r="C6" s="37">
        <v>0</v>
      </c>
      <c r="D6" s="35">
        <f>(C6*D19)</f>
        <v>0</v>
      </c>
      <c r="E6" s="33">
        <v>0</v>
      </c>
      <c r="F6" s="35">
        <f>E6*(D19+D20)</f>
        <v>0</v>
      </c>
      <c r="G6" s="33">
        <v>0</v>
      </c>
      <c r="H6" s="59">
        <f t="shared" ref="H6:H14" si="1">G6*250</f>
        <v>0</v>
      </c>
      <c r="I6" s="33">
        <v>0</v>
      </c>
      <c r="J6" s="35">
        <f t="shared" ref="J6:J14" si="2">I6*500</f>
        <v>0</v>
      </c>
      <c r="K6" s="35">
        <v>0</v>
      </c>
      <c r="L6" s="35">
        <f t="shared" si="0"/>
        <v>0</v>
      </c>
      <c r="M6" s="33" t="s">
        <v>45</v>
      </c>
      <c r="N6" s="33" t="s">
        <v>61</v>
      </c>
      <c r="O6" s="34">
        <f t="shared" ref="O6:O14" si="3">D6+H6+J6+B6+L6</f>
        <v>300</v>
      </c>
    </row>
    <row r="7" spans="1:15" ht="33" customHeight="1" x14ac:dyDescent="0.3">
      <c r="A7" s="41" t="s">
        <v>52</v>
      </c>
      <c r="B7" s="35">
        <v>300</v>
      </c>
      <c r="C7" s="37">
        <v>0</v>
      </c>
      <c r="D7" s="35">
        <f>(C7*D19)</f>
        <v>0</v>
      </c>
      <c r="E7" s="33">
        <v>0</v>
      </c>
      <c r="F7" s="35">
        <f>E7*(D19+D20)</f>
        <v>0</v>
      </c>
      <c r="G7" s="33">
        <v>0</v>
      </c>
      <c r="H7" s="59">
        <f t="shared" si="1"/>
        <v>0</v>
      </c>
      <c r="I7" s="33">
        <v>0</v>
      </c>
      <c r="J7" s="35">
        <f t="shared" si="2"/>
        <v>0</v>
      </c>
      <c r="K7" s="35">
        <v>0</v>
      </c>
      <c r="L7" s="35">
        <f t="shared" si="0"/>
        <v>0</v>
      </c>
      <c r="M7" s="33" t="s">
        <v>45</v>
      </c>
      <c r="N7" s="33" t="s">
        <v>61</v>
      </c>
      <c r="O7" s="34">
        <f t="shared" si="3"/>
        <v>300</v>
      </c>
    </row>
    <row r="8" spans="1:15" ht="33" customHeight="1" x14ac:dyDescent="0.3">
      <c r="A8" s="41" t="s">
        <v>53</v>
      </c>
      <c r="B8" s="35">
        <v>300</v>
      </c>
      <c r="C8" s="37">
        <v>0</v>
      </c>
      <c r="D8" s="35">
        <f>C8*D19</f>
        <v>0</v>
      </c>
      <c r="E8" s="33">
        <v>0</v>
      </c>
      <c r="F8" s="35">
        <f>E8*(D19+D20)</f>
        <v>0</v>
      </c>
      <c r="G8" s="33">
        <v>0</v>
      </c>
      <c r="H8" s="59">
        <f t="shared" si="1"/>
        <v>0</v>
      </c>
      <c r="I8" s="33">
        <v>0</v>
      </c>
      <c r="J8" s="35">
        <f t="shared" si="2"/>
        <v>0</v>
      </c>
      <c r="K8" s="35">
        <v>0</v>
      </c>
      <c r="L8" s="35">
        <f t="shared" si="0"/>
        <v>0</v>
      </c>
      <c r="M8" s="33" t="s">
        <v>45</v>
      </c>
      <c r="N8" s="33" t="s">
        <v>61</v>
      </c>
      <c r="O8" s="34">
        <f t="shared" si="3"/>
        <v>300</v>
      </c>
    </row>
    <row r="9" spans="1:15" ht="33" customHeight="1" x14ac:dyDescent="0.3">
      <c r="A9" s="41" t="s">
        <v>41</v>
      </c>
      <c r="B9" s="35">
        <v>300</v>
      </c>
      <c r="C9" s="37">
        <v>0</v>
      </c>
      <c r="D9" s="35">
        <f>C9*D19</f>
        <v>0</v>
      </c>
      <c r="E9" s="33">
        <v>0</v>
      </c>
      <c r="F9" s="35">
        <f>E9*(D19+D20)</f>
        <v>0</v>
      </c>
      <c r="G9" s="33">
        <v>0</v>
      </c>
      <c r="H9" s="59">
        <f t="shared" si="1"/>
        <v>0</v>
      </c>
      <c r="I9" s="33">
        <v>0</v>
      </c>
      <c r="J9" s="35">
        <f t="shared" si="2"/>
        <v>0</v>
      </c>
      <c r="K9" s="35">
        <v>0</v>
      </c>
      <c r="L9" s="35">
        <f t="shared" si="0"/>
        <v>0</v>
      </c>
      <c r="M9" s="33" t="s">
        <v>45</v>
      </c>
      <c r="N9" s="33" t="s">
        <v>61</v>
      </c>
      <c r="O9" s="34">
        <f t="shared" si="3"/>
        <v>300</v>
      </c>
    </row>
    <row r="10" spans="1:15" ht="33" customHeight="1" x14ac:dyDescent="0.3">
      <c r="A10" s="41" t="s">
        <v>46</v>
      </c>
      <c r="B10" s="35">
        <v>300</v>
      </c>
      <c r="C10" s="37">
        <v>0</v>
      </c>
      <c r="D10" s="35">
        <f>C10*D19</f>
        <v>0</v>
      </c>
      <c r="E10" s="33">
        <v>0</v>
      </c>
      <c r="F10" s="35">
        <f>E10*(D19+D20)</f>
        <v>0</v>
      </c>
      <c r="G10" s="33">
        <v>0</v>
      </c>
      <c r="H10" s="59">
        <f t="shared" si="1"/>
        <v>0</v>
      </c>
      <c r="I10" s="33">
        <v>0</v>
      </c>
      <c r="J10" s="35">
        <f t="shared" si="2"/>
        <v>0</v>
      </c>
      <c r="K10" s="35">
        <v>0</v>
      </c>
      <c r="L10" s="35">
        <f t="shared" si="0"/>
        <v>0</v>
      </c>
      <c r="M10" s="33" t="s">
        <v>45</v>
      </c>
      <c r="N10" s="33" t="s">
        <v>61</v>
      </c>
      <c r="O10" s="34">
        <f t="shared" si="3"/>
        <v>300</v>
      </c>
    </row>
    <row r="11" spans="1:15" ht="33" customHeight="1" x14ac:dyDescent="0.3">
      <c r="A11" s="41" t="s">
        <v>47</v>
      </c>
      <c r="B11" s="35">
        <v>300</v>
      </c>
      <c r="C11" s="37">
        <v>0</v>
      </c>
      <c r="D11" s="35">
        <f>C11*D19</f>
        <v>0</v>
      </c>
      <c r="E11" s="33">
        <v>0</v>
      </c>
      <c r="F11" s="35">
        <f>E11*(D19+D20)</f>
        <v>0</v>
      </c>
      <c r="G11" s="33">
        <v>0</v>
      </c>
      <c r="H11" s="59">
        <f t="shared" si="1"/>
        <v>0</v>
      </c>
      <c r="I11" s="33">
        <v>0</v>
      </c>
      <c r="J11" s="35">
        <f t="shared" si="2"/>
        <v>0</v>
      </c>
      <c r="K11" s="35">
        <v>0</v>
      </c>
      <c r="L11" s="35">
        <f t="shared" si="0"/>
        <v>0</v>
      </c>
      <c r="M11" s="33" t="s">
        <v>45</v>
      </c>
      <c r="N11" s="33" t="s">
        <v>61</v>
      </c>
      <c r="O11" s="34">
        <f t="shared" si="3"/>
        <v>300</v>
      </c>
    </row>
    <row r="12" spans="1:15" ht="33" customHeight="1" x14ac:dyDescent="0.3">
      <c r="A12" s="41" t="s">
        <v>48</v>
      </c>
      <c r="B12" s="35">
        <v>300</v>
      </c>
      <c r="C12" s="37">
        <v>0</v>
      </c>
      <c r="D12" s="35">
        <f>C12*D19</f>
        <v>0</v>
      </c>
      <c r="E12" s="33">
        <v>0</v>
      </c>
      <c r="F12" s="35">
        <f>E12*(D19+D20)</f>
        <v>0</v>
      </c>
      <c r="G12" s="33">
        <v>0</v>
      </c>
      <c r="H12" s="59">
        <f t="shared" si="1"/>
        <v>0</v>
      </c>
      <c r="I12" s="33">
        <v>0</v>
      </c>
      <c r="J12" s="35">
        <f t="shared" si="2"/>
        <v>0</v>
      </c>
      <c r="K12" s="35">
        <v>0</v>
      </c>
      <c r="L12" s="35">
        <f t="shared" si="0"/>
        <v>0</v>
      </c>
      <c r="M12" s="33" t="s">
        <v>45</v>
      </c>
      <c r="N12" s="33" t="s">
        <v>61</v>
      </c>
      <c r="O12" s="34">
        <f t="shared" si="3"/>
        <v>300</v>
      </c>
    </row>
    <row r="13" spans="1:15" ht="33" customHeight="1" x14ac:dyDescent="0.3">
      <c r="A13" s="41" t="s">
        <v>49</v>
      </c>
      <c r="B13" s="35">
        <v>300</v>
      </c>
      <c r="C13" s="37">
        <v>0</v>
      </c>
      <c r="D13" s="35">
        <f>C13*D19</f>
        <v>0</v>
      </c>
      <c r="E13" s="33">
        <v>0</v>
      </c>
      <c r="F13" s="35">
        <f>E13*(D19+D20)</f>
        <v>0</v>
      </c>
      <c r="G13" s="33">
        <v>0</v>
      </c>
      <c r="H13" s="59">
        <f t="shared" si="1"/>
        <v>0</v>
      </c>
      <c r="I13" s="33">
        <v>0</v>
      </c>
      <c r="J13" s="35">
        <f t="shared" si="2"/>
        <v>0</v>
      </c>
      <c r="K13" s="35">
        <v>0</v>
      </c>
      <c r="L13" s="35">
        <f t="shared" si="0"/>
        <v>0</v>
      </c>
      <c r="M13" s="33" t="s">
        <v>45</v>
      </c>
      <c r="N13" s="33" t="s">
        <v>61</v>
      </c>
      <c r="O13" s="34">
        <f t="shared" si="3"/>
        <v>300</v>
      </c>
    </row>
    <row r="14" spans="1:15" s="53" customFormat="1" ht="33" customHeight="1" thickBot="1" x14ac:dyDescent="0.35">
      <c r="A14" s="48" t="s">
        <v>50</v>
      </c>
      <c r="B14" s="49">
        <v>300</v>
      </c>
      <c r="C14" s="50">
        <v>0</v>
      </c>
      <c r="D14" s="49">
        <f>C14*D19</f>
        <v>0</v>
      </c>
      <c r="E14" s="51">
        <v>0</v>
      </c>
      <c r="F14" s="49">
        <f>E14*(D19+D20)</f>
        <v>0</v>
      </c>
      <c r="G14" s="51">
        <v>0</v>
      </c>
      <c r="H14" s="60">
        <f t="shared" si="1"/>
        <v>0</v>
      </c>
      <c r="I14" s="51">
        <v>0</v>
      </c>
      <c r="J14" s="49">
        <f t="shared" si="2"/>
        <v>0</v>
      </c>
      <c r="K14" s="60">
        <v>0</v>
      </c>
      <c r="L14" s="49">
        <f t="shared" si="0"/>
        <v>0</v>
      </c>
      <c r="M14" s="51" t="s">
        <v>45</v>
      </c>
      <c r="N14" s="51" t="s">
        <v>61</v>
      </c>
      <c r="O14" s="52">
        <f t="shared" si="3"/>
        <v>300</v>
      </c>
    </row>
    <row r="15" spans="1:15" s="42" customFormat="1" ht="33" customHeight="1" x14ac:dyDescent="0.3">
      <c r="A15" s="65" t="s">
        <v>56</v>
      </c>
      <c r="B15" s="66"/>
      <c r="C15" s="41"/>
      <c r="D15" s="41"/>
      <c r="E15" s="66"/>
      <c r="F15" s="66"/>
      <c r="G15" s="41"/>
      <c r="H15" s="41"/>
      <c r="I15" s="67"/>
      <c r="J15" s="66"/>
      <c r="K15" s="41"/>
      <c r="L15" s="66"/>
      <c r="M15" s="41"/>
      <c r="N15" s="41"/>
      <c r="O15" s="41">
        <f>SUM(O5:O14)</f>
        <v>3000</v>
      </c>
    </row>
    <row r="16" spans="1:15" s="42" customFormat="1" ht="33" customHeight="1" x14ac:dyDescent="0.3">
      <c r="A16" s="63" t="s">
        <v>73</v>
      </c>
      <c r="B16" s="64" t="s">
        <v>74</v>
      </c>
      <c r="C16" s="64"/>
      <c r="D16" s="64" t="s">
        <v>74</v>
      </c>
      <c r="E16" s="94" t="s">
        <v>75</v>
      </c>
      <c r="F16" s="95"/>
      <c r="G16" s="96" t="s">
        <v>74</v>
      </c>
      <c r="H16" s="97"/>
      <c r="I16" s="98" t="s">
        <v>75</v>
      </c>
      <c r="J16" s="95"/>
      <c r="L16" s="43"/>
      <c r="M16" s="99" t="s">
        <v>76</v>
      </c>
      <c r="N16" s="100"/>
    </row>
    <row r="17" spans="1:13" s="42" customFormat="1" ht="33" customHeight="1" x14ac:dyDescent="0.3">
      <c r="E17" s="43"/>
      <c r="F17" s="43"/>
      <c r="I17" s="44"/>
      <c r="J17" s="43"/>
      <c r="L17" s="43"/>
    </row>
    <row r="18" spans="1:13" s="38" customFormat="1" ht="33" customHeight="1" x14ac:dyDescent="0.3">
      <c r="B18" s="62"/>
      <c r="C18" s="86" t="s">
        <v>59</v>
      </c>
      <c r="D18" s="86"/>
      <c r="E18" s="62"/>
      <c r="F18" s="62"/>
      <c r="G18" s="86" t="s">
        <v>60</v>
      </c>
      <c r="H18" s="86"/>
      <c r="I18" s="68"/>
      <c r="J18" s="62"/>
      <c r="L18" s="62"/>
      <c r="M18" s="38" t="s">
        <v>24</v>
      </c>
    </row>
    <row r="19" spans="1:13" s="39" customFormat="1" ht="33" customHeight="1" x14ac:dyDescent="0.3">
      <c r="A19" s="39" t="s">
        <v>77</v>
      </c>
      <c r="B19" s="47"/>
      <c r="D19" s="47">
        <v>350</v>
      </c>
      <c r="E19" s="47"/>
      <c r="F19" s="47"/>
      <c r="G19" s="39" t="s">
        <v>24</v>
      </c>
      <c r="H19" s="39">
        <v>250</v>
      </c>
      <c r="I19" s="69"/>
      <c r="J19" s="47"/>
      <c r="L19" s="47"/>
    </row>
    <row r="20" spans="1:13" s="39" customFormat="1" ht="33" customHeight="1" x14ac:dyDescent="0.3">
      <c r="A20" s="39" t="s">
        <v>78</v>
      </c>
      <c r="B20" s="47"/>
      <c r="C20" s="39" t="s">
        <v>24</v>
      </c>
      <c r="D20" s="47">
        <v>350</v>
      </c>
      <c r="E20" s="47"/>
      <c r="F20" s="47"/>
      <c r="G20" s="61" t="s">
        <v>24</v>
      </c>
      <c r="H20" s="39">
        <v>250</v>
      </c>
      <c r="I20" s="69"/>
      <c r="J20" s="47"/>
      <c r="L20" s="47"/>
    </row>
    <row r="21" spans="1:13" ht="33" customHeight="1" x14ac:dyDescent="0.3">
      <c r="I21" s="32"/>
    </row>
    <row r="22" spans="1:13" ht="33" customHeight="1" x14ac:dyDescent="0.3">
      <c r="I22" s="32"/>
    </row>
    <row r="23" spans="1:13" ht="33" customHeight="1" x14ac:dyDescent="0.3">
      <c r="I23" s="32"/>
    </row>
  </sheetData>
  <mergeCells count="17">
    <mergeCell ref="C1:N1"/>
    <mergeCell ref="D2:F2"/>
    <mergeCell ref="C3:D3"/>
    <mergeCell ref="E3:F3"/>
    <mergeCell ref="G2:J2"/>
    <mergeCell ref="G3:H3"/>
    <mergeCell ref="I3:J3"/>
    <mergeCell ref="B3:B4"/>
    <mergeCell ref="N3:N4"/>
    <mergeCell ref="M3:M4"/>
    <mergeCell ref="C18:D18"/>
    <mergeCell ref="G18:H18"/>
    <mergeCell ref="K3:L3"/>
    <mergeCell ref="E16:F16"/>
    <mergeCell ref="G16:H16"/>
    <mergeCell ref="I16:J16"/>
    <mergeCell ref="M16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Berekening kosten</vt:lpstr>
      <vt:lpstr>omrekeningtabel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van den Berg</dc:creator>
  <cp:lastModifiedBy>Petra van den Berg</cp:lastModifiedBy>
  <dcterms:created xsi:type="dcterms:W3CDTF">2023-11-14T12:02:00Z</dcterms:created>
  <dcterms:modified xsi:type="dcterms:W3CDTF">2023-11-15T13:12:56Z</dcterms:modified>
</cp:coreProperties>
</file>